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hpcdata\groups\Policy &amp; Standards\Projects\Policies and Inquiries\Welsh Language\Welsh Language Standards\2020 Standards consultation\Governance\"/>
    </mc:Choice>
  </mc:AlternateContent>
  <xr:revisionPtr revIDLastSave="0" documentId="13_ncr:1_{CD5172A1-02F2-4DB6-9F97-0D312A765B1B}" xr6:coauthVersionLast="45" xr6:coauthVersionMax="45" xr10:uidLastSave="{00000000-0000-0000-0000-000000000000}"/>
  <bookViews>
    <workbookView xWindow="-108" yWindow="-108" windowWidth="23256" windowHeight="12576" xr2:uid="{DA0ECABC-086A-45BD-808C-50BFFFA8F129}"/>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9" i="1" l="1"/>
  <c r="C47" i="1"/>
  <c r="D41" i="1"/>
  <c r="C46" i="1"/>
  <c r="C8" i="1" l="1"/>
  <c r="D2" i="1"/>
  <c r="D44" i="1" s="1"/>
  <c r="C27" i="1" l="1"/>
  <c r="C44" i="1" l="1"/>
  <c r="E44" i="1" s="1"/>
</calcChain>
</file>

<file path=xl/sharedStrings.xml><?xml version="1.0" encoding="utf-8"?>
<sst xmlns="http://schemas.openxmlformats.org/spreadsheetml/2006/main" count="96" uniqueCount="67">
  <si>
    <t>Standard</t>
  </si>
  <si>
    <t>Impact</t>
  </si>
  <si>
    <t>Staff Cost</t>
  </si>
  <si>
    <t>Notes</t>
  </si>
  <si>
    <t>Cost (non-staff)</t>
  </si>
  <si>
    <t>Review of corporate identity</t>
  </si>
  <si>
    <t>New phone system</t>
  </si>
  <si>
    <t>Simultaneous translations for meetings</t>
  </si>
  <si>
    <t>1 to 4</t>
  </si>
  <si>
    <t>No further impact</t>
  </si>
  <si>
    <t>Amend guidance to read Welsh first</t>
  </si>
  <si>
    <t>Unclear that this would need to be done or if the standard requests parity with english when updates are made</t>
  </si>
  <si>
    <t>34 to 39</t>
  </si>
  <si>
    <t xml:space="preserve">All policy development must specifically include a process to determine impact on Welsh. Significant staff time. </t>
  </si>
  <si>
    <t>Policy officer time captured above</t>
  </si>
  <si>
    <t>40 to 42</t>
  </si>
  <si>
    <t xml:space="preserve">All research which is conducted or outsourced must include specific processes to determine impacts on Welsh. Significant staff time. </t>
  </si>
  <si>
    <t>Keep records of the number of posts in each financial year which were categorised according to Welsh language requirement. Significant staff time</t>
  </si>
  <si>
    <t>HR Generalist cost above</t>
  </si>
  <si>
    <t>No significant impact</t>
  </si>
  <si>
    <t xml:space="preserve">May require the development of a standalone complaints procedure for Welsh and related reporting mechanisms. </t>
  </si>
  <si>
    <t>Unlikely further impact</t>
  </si>
  <si>
    <t xml:space="preserve">While current WLS sends invites in Welsh, it is unclear if this standard would require that Welsh speakers are able to completely interact before an event in Wales (including through external events management platforms the HCPC makes use of but does not have control over). </t>
  </si>
  <si>
    <t>As above</t>
  </si>
  <si>
    <t xml:space="preserve">We are seeking clarity on this standard. Depending on interpretation we are currently required to meet this in our WLS. </t>
  </si>
  <si>
    <t>Significant impact. All forms for which applicants and registrants require to enter and remain on the register must be available in Welsh (this would include application, renewal, return to practice, CPD and others)</t>
  </si>
  <si>
    <t>Significant impact. Translation of social media posts ad hoc</t>
  </si>
  <si>
    <t>Significant impact. Would require the translation of any forms which need to be completed by individuals (i.e., members of the public and students in programmes)</t>
  </si>
  <si>
    <t>23 A</t>
  </si>
  <si>
    <t xml:space="preserve">We are seeking clarity but Standard 23A should not apply to the HCPC (which already provides for hearings of Welsh registrants to take place in Wales and in Welsh in requested). This Standard could create an obligation to also allow Welsh registrants to have hearings in England and have them take place in the Welsh language. This is unlikely to impact the HCPC and is intended for Regulators who do not provide the possibility of hearings in Wales currently. </t>
  </si>
  <si>
    <t xml:space="preserve">WLS currently meets the requirements of this standard and minor changes to the website can be completed within existing resources. </t>
  </si>
  <si>
    <t>General</t>
  </si>
  <si>
    <t>See below</t>
  </si>
  <si>
    <t xml:space="preserve">Simultaneous translation requires hiring two interpreters for each event and the hiring of AV equipment (headphones, microphones etc)
Interpreters = 1900 per meeting
Equipment rental for translation = 2500
Cost is based on two meetings per year where the interpretation service is needed. 
</t>
  </si>
  <si>
    <t>Likely that this work could be done via an IT consultancy and require around 3 days of work. 
It would also require a Welsh speaker to translate and record all of the options (dial 1 for x, for example) as well as standard messages (the person at extension x is not available, etc). We estimated that this could involve around 10 days of work. 
at least 3 days IT consultancy work = 3000
At least 10 days of translator time = 6000 (this is the daily rate for an interpreter in Wales. If this work could not be completed remotely, rates could be higher to hire an interpreter based in London)</t>
  </si>
  <si>
    <t>Estimated annual cost of new standards</t>
  </si>
  <si>
    <t>Estimated annual cost of WLS</t>
  </si>
  <si>
    <t>Total</t>
  </si>
  <si>
    <t>Estimated annual compliance cost increase</t>
  </si>
  <si>
    <t>Estimated once-off costs of new standards</t>
  </si>
  <si>
    <t>Assuming 5 messages per year with 5 replies and 10 messages across various platforms in Welsh (including those informing the public they can contact the HCPC in Welsh)
Base translation fee * 20 = 1300</t>
  </si>
  <si>
    <t xml:space="preserve">At quoted cost of £100 per form and assuming at least 10 forms. </t>
  </si>
  <si>
    <t xml:space="preserve">Project Mobilisation </t>
  </si>
  <si>
    <t>Initial Design</t>
  </si>
  <si>
    <t>Iteration 1 – Show and Tell</t>
  </si>
  <si>
    <t>Iteration 1 – Completion</t>
  </si>
  <si>
    <t>Iteration 2 – Show and Tell</t>
  </si>
  <si>
    <t>Iteration 2 – Completion</t>
  </si>
  <si>
    <t>Iteration 3 – Show and Tell</t>
  </si>
  <si>
    <t>Iteration 3 – Completion</t>
  </si>
  <si>
    <t>Iteration 4 – Show and Tell</t>
  </si>
  <si>
    <t>Iteration 4 – Completion</t>
  </si>
  <si>
    <t>IBM System Testing</t>
  </si>
  <si>
    <t>UAT Data Load and Load testing</t>
  </si>
  <si>
    <t>Training</t>
  </si>
  <si>
    <t>UAT</t>
  </si>
  <si>
    <t>Penetration Testing</t>
  </si>
  <si>
    <t>Project ready for go-live</t>
  </si>
  <si>
    <t>Project Hypercare and Closure</t>
  </si>
  <si>
    <t>Total Fixed Price charge</t>
  </si>
  <si>
    <t>Milestone</t>
  </si>
  <si>
    <t>Milestone charge (ex VAT)</t>
  </si>
  <si>
    <t>Estimated costs for Standard 19</t>
  </si>
  <si>
    <t>Estimating staff costs for  standards in general</t>
  </si>
  <si>
    <t xml:space="preserve">This is the figure for staff costs for the implementation of the standards in general. Where staff costs can be allocated to a specific standard, the amount is included for that standard. 
1 Policy Officer x 0.15 = 5000
1 Communications Officer x0.15 = 3000
1 Secretariat Administrator x0.15 = 3000
1 HR Officer x0.20 = 7000
1 Registration Advisor x0.20 = 5000
Where there are staff already meeting obligations under the WLS, we have increased the percentage of their time to capture the new obligations. We based this on the estimates presented in 2016 to the Welsh government. 
Where there was no baseline, we estimated based on the other roles and asked for a general salary for the staff member likely responsible. </t>
  </si>
  <si>
    <t xml:space="preserve">Meeting this standard would require significant updates to online systems for registrants and applicants. A itemised list of expenses is included in sheet 2. </t>
  </si>
  <si>
    <t>Estimate 8 staff days for initial setup, estimated at Complaints Manager (Band C) and one day of additional recurring work.Two days of Senior Management time for input, governance processes etc. 
=(45000/232)*9+(59000/232)*2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</si>
</sst>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00"/>
    <numFmt numFmtId="168" formatCode="&quot;£&quot;#,##0"/>
  </numFmts>
  <fonts count="8">
    <font>
      <sz val="11"/>
      <color theme="1"/>
      <name val="Calibri"/>
      <family val="2"/>
      <scheme val="minor"/>
    </font>
    <font>
      <b/>
      <sz val="12"/>
      <color theme="1"/>
      <name val="Arial"/>
      <family val="2"/>
    </font>
    <font>
      <sz val="12"/>
      <color theme="1"/>
      <name val="Arial"/>
      <family val="2"/>
    </font>
    <font>
      <sz val="11"/>
      <color theme="1"/>
      <name val="Helvetica Neue"/>
    </font>
    <font>
      <sz val="11"/>
      <color rgb="FF000000"/>
      <name val="Helvetica Neue"/>
    </font>
    <font>
      <b/>
      <sz val="12"/>
      <color rgb="FF000000"/>
      <name val="Helvetica Neue"/>
    </font>
    <font>
      <sz val="14"/>
      <color theme="1"/>
      <name val="Arial"/>
      <family val="2"/>
    </font>
    <font>
      <b/>
      <sz val="14"/>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rgb="FFE6E6E6"/>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999999"/>
      </bottom>
      <diagonal/>
    </border>
    <border>
      <left/>
      <right/>
      <top style="medium">
        <color rgb="FF999999"/>
      </top>
      <bottom style="medium">
        <color rgb="FF999999"/>
      </bottom>
      <diagonal/>
    </border>
    <border>
      <left/>
      <right/>
      <top style="thick">
        <color rgb="FF999999"/>
      </top>
      <bottom style="thick">
        <color rgb="FF999999"/>
      </bottom>
      <diagonal/>
    </border>
  </borders>
  <cellStyleXfs count="1">
    <xf numFmtId="0" fontId="0" fillId="0" borderId="0"/>
  </cellStyleXfs>
  <cellXfs count="48">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64" fontId="2" fillId="0" borderId="1" xfId="0" applyNumberFormat="1" applyFont="1" applyFill="1" applyBorder="1" applyAlignment="1">
      <alignment vertical="center"/>
    </xf>
    <xf numFmtId="0" fontId="2" fillId="0" borderId="1" xfId="0" applyFont="1" applyFill="1" applyBorder="1" applyAlignment="1">
      <alignment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Alignment="1">
      <alignment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wrapText="1"/>
    </xf>
    <xf numFmtId="0" fontId="2" fillId="0" borderId="2" xfId="0" applyFont="1" applyBorder="1" applyAlignment="1">
      <alignment horizontal="left" vertical="center" wrapText="1"/>
    </xf>
    <xf numFmtId="0" fontId="2" fillId="0" borderId="2" xfId="0" applyFont="1" applyBorder="1"/>
    <xf numFmtId="0" fontId="2" fillId="0" borderId="2" xfId="0" applyFont="1" applyBorder="1" applyAlignment="1">
      <alignment wrapText="1"/>
    </xf>
    <xf numFmtId="0" fontId="2" fillId="0" borderId="0" xfId="0" applyFont="1" applyAlignment="1">
      <alignment horizontal="center" vertical="center"/>
    </xf>
    <xf numFmtId="0" fontId="1" fillId="2" borderId="3" xfId="0" applyFont="1" applyFill="1" applyBorder="1" applyAlignment="1">
      <alignment horizontal="left" vertical="center" wrapText="1"/>
    </xf>
    <xf numFmtId="164" fontId="1" fillId="2" borderId="4" xfId="0" applyNumberFormat="1" applyFont="1" applyFill="1" applyBorder="1"/>
    <xf numFmtId="164" fontId="1" fillId="2" borderId="5" xfId="0" applyNumberFormat="1" applyFont="1" applyFill="1" applyBorder="1" applyAlignment="1">
      <alignment wrapText="1"/>
    </xf>
    <xf numFmtId="0" fontId="1" fillId="0" borderId="0" xfId="0" applyFont="1" applyAlignment="1">
      <alignment horizontal="center"/>
    </xf>
    <xf numFmtId="0" fontId="2" fillId="0" borderId="0" xfId="0" applyFont="1"/>
    <xf numFmtId="0" fontId="2" fillId="0" borderId="0" xfId="0" applyFont="1" applyAlignment="1">
      <alignment horizontal="left" vertical="top"/>
    </xf>
    <xf numFmtId="0" fontId="1" fillId="0" borderId="0" xfId="0" applyFont="1" applyBorder="1" applyAlignment="1">
      <alignment horizontal="left" vertical="center" wrapText="1"/>
    </xf>
    <xf numFmtId="164" fontId="1" fillId="0" borderId="0" xfId="0" applyNumberFormat="1" applyFont="1" applyBorder="1"/>
    <xf numFmtId="164" fontId="1" fillId="0" borderId="0" xfId="0" applyNumberFormat="1" applyFont="1" applyBorder="1" applyAlignment="1">
      <alignment wrapText="1"/>
    </xf>
    <xf numFmtId="0" fontId="2" fillId="0" borderId="6" xfId="0" applyFont="1" applyBorder="1" applyAlignment="1">
      <alignment horizontal="left" vertical="center" wrapText="1"/>
    </xf>
    <xf numFmtId="0" fontId="2" fillId="0" borderId="0" xfId="0" applyFont="1" applyAlignment="1">
      <alignment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12" xfId="0" applyFont="1" applyBorder="1" applyAlignment="1">
      <alignment vertical="center" wrapText="1"/>
    </xf>
    <xf numFmtId="6" fontId="4" fillId="0" borderId="12" xfId="0" applyNumberFormat="1" applyFont="1" applyBorder="1" applyAlignment="1">
      <alignment vertical="center" wrapText="1"/>
    </xf>
    <xf numFmtId="0" fontId="3" fillId="0" borderId="0" xfId="0" applyFont="1" applyAlignment="1">
      <alignment vertical="center" wrapText="1"/>
    </xf>
    <xf numFmtId="6" fontId="4" fillId="0" borderId="0" xfId="0" applyNumberFormat="1" applyFont="1" applyAlignment="1">
      <alignment vertical="center" wrapText="1"/>
    </xf>
    <xf numFmtId="0" fontId="3" fillId="0" borderId="13" xfId="0" applyFont="1" applyBorder="1" applyAlignment="1">
      <alignment vertical="center" wrapText="1"/>
    </xf>
    <xf numFmtId="6" fontId="4" fillId="0" borderId="13" xfId="0" applyNumberFormat="1" applyFont="1" applyBorder="1" applyAlignment="1">
      <alignment vertical="center" wrapText="1"/>
    </xf>
    <xf numFmtId="0" fontId="5" fillId="3" borderId="14" xfId="0" applyFont="1" applyFill="1" applyBorder="1" applyAlignment="1">
      <alignment vertical="center" wrapText="1"/>
    </xf>
    <xf numFmtId="164" fontId="2" fillId="0" borderId="0" xfId="0" applyNumberFormat="1" applyFont="1"/>
    <xf numFmtId="168" fontId="2" fillId="0" borderId="1" xfId="0" applyNumberFormat="1" applyFont="1" applyFill="1" applyBorder="1" applyAlignment="1">
      <alignment vertical="center"/>
    </xf>
    <xf numFmtId="0" fontId="2" fillId="4" borderId="10" xfId="0" applyFont="1" applyFill="1" applyBorder="1" applyAlignment="1">
      <alignment horizontal="left" vertical="center"/>
    </xf>
    <xf numFmtId="168" fontId="6" fillId="0" borderId="7" xfId="0" applyNumberFormat="1" applyFont="1" applyBorder="1"/>
    <xf numFmtId="164" fontId="6" fillId="0" borderId="9" xfId="0" applyNumberFormat="1" applyFont="1" applyBorder="1"/>
    <xf numFmtId="164" fontId="7" fillId="0" borderId="9" xfId="0" applyNumberFormat="1" applyFont="1" applyBorder="1"/>
    <xf numFmtId="164" fontId="7" fillId="4" borderId="1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EE21-0029-42DB-A676-8064457BAED0}">
  <dimension ref="A1:E62"/>
  <sheetViews>
    <sheetView tabSelected="1" zoomScale="70" zoomScaleNormal="70" workbookViewId="0">
      <pane ySplit="1" topLeftCell="A2" activePane="bottomLeft" state="frozen"/>
      <selection pane="bottomLeft" activeCell="D2" sqref="D2"/>
    </sheetView>
  </sheetViews>
  <sheetFormatPr defaultRowHeight="15"/>
  <cols>
    <col min="1" max="1" width="13.21875" style="18" customWidth="1"/>
    <col min="2" max="2" width="50.6640625" style="33" customWidth="1"/>
    <col min="3" max="3" width="20.33203125" style="23" customWidth="1"/>
    <col min="4" max="4" width="20.88671875" style="23" customWidth="1"/>
    <col min="5" max="5" width="73" style="29" customWidth="1"/>
    <col min="6" max="16384" width="8.88671875" style="23"/>
  </cols>
  <sheetData>
    <row r="1" spans="1:5" s="22" customFormat="1" ht="15.6">
      <c r="A1" s="1" t="s">
        <v>0</v>
      </c>
      <c r="B1" s="2" t="s">
        <v>1</v>
      </c>
      <c r="C1" s="1" t="s">
        <v>4</v>
      </c>
      <c r="D1" s="1" t="s">
        <v>2</v>
      </c>
      <c r="E1" s="2" t="s">
        <v>3</v>
      </c>
    </row>
    <row r="2" spans="1:5" s="22" customFormat="1" ht="205.2" customHeight="1">
      <c r="A2" s="3" t="s">
        <v>31</v>
      </c>
      <c r="B2" s="4" t="s">
        <v>63</v>
      </c>
      <c r="C2" s="5">
        <v>0</v>
      </c>
      <c r="D2" s="5">
        <f>5000+3000+3000+7000+5000</f>
        <v>23000</v>
      </c>
      <c r="E2" s="6" t="s">
        <v>64</v>
      </c>
    </row>
    <row r="3" spans="1:5">
      <c r="A3" s="7" t="s">
        <v>8</v>
      </c>
      <c r="B3" s="8" t="s">
        <v>9</v>
      </c>
      <c r="C3" s="5">
        <v>0</v>
      </c>
      <c r="D3" s="5">
        <v>0</v>
      </c>
      <c r="E3" s="9"/>
    </row>
    <row r="4" spans="1:5" s="22" customFormat="1" ht="15.6">
      <c r="A4" s="7">
        <v>5</v>
      </c>
      <c r="B4" s="8" t="s">
        <v>9</v>
      </c>
      <c r="C4" s="5">
        <v>0</v>
      </c>
      <c r="D4" s="5">
        <v>0</v>
      </c>
      <c r="E4" s="10"/>
    </row>
    <row r="5" spans="1:5" s="24" customFormat="1" ht="180">
      <c r="A5" s="11">
        <v>6</v>
      </c>
      <c r="B5" s="8" t="s">
        <v>6</v>
      </c>
      <c r="C5" s="5">
        <v>9000</v>
      </c>
      <c r="D5" s="5">
        <v>0</v>
      </c>
      <c r="E5" s="6" t="s">
        <v>34</v>
      </c>
    </row>
    <row r="6" spans="1:5" s="24" customFormat="1">
      <c r="A6" s="11">
        <v>7</v>
      </c>
      <c r="B6" s="8" t="s">
        <v>9</v>
      </c>
      <c r="C6" s="5">
        <v>0</v>
      </c>
      <c r="D6" s="5">
        <v>0</v>
      </c>
      <c r="E6" s="6"/>
    </row>
    <row r="7" spans="1:5">
      <c r="A7" s="11">
        <v>8</v>
      </c>
      <c r="B7" s="8" t="s">
        <v>7</v>
      </c>
      <c r="C7" s="5">
        <v>0</v>
      </c>
      <c r="D7" s="5">
        <v>0</v>
      </c>
      <c r="E7" s="6" t="s">
        <v>32</v>
      </c>
    </row>
    <row r="8" spans="1:5" ht="135">
      <c r="A8" s="11">
        <v>9</v>
      </c>
      <c r="B8" s="8" t="s">
        <v>7</v>
      </c>
      <c r="C8" s="5">
        <f>(1900*2)+(2500*2)</f>
        <v>8800</v>
      </c>
      <c r="D8" s="5">
        <v>0</v>
      </c>
      <c r="E8" s="6" t="s">
        <v>33</v>
      </c>
    </row>
    <row r="9" spans="1:5">
      <c r="A9" s="11">
        <v>10</v>
      </c>
      <c r="B9" s="8" t="s">
        <v>9</v>
      </c>
      <c r="C9" s="5">
        <v>0</v>
      </c>
      <c r="D9" s="5">
        <v>0</v>
      </c>
      <c r="E9" s="6"/>
    </row>
    <row r="10" spans="1:5">
      <c r="A10" s="11">
        <v>11</v>
      </c>
      <c r="B10" s="8" t="s">
        <v>9</v>
      </c>
      <c r="C10" s="5">
        <v>0</v>
      </c>
      <c r="D10" s="5">
        <v>0</v>
      </c>
      <c r="E10" s="6"/>
    </row>
    <row r="11" spans="1:5">
      <c r="A11" s="11">
        <v>12</v>
      </c>
      <c r="B11" s="8" t="s">
        <v>9</v>
      </c>
      <c r="C11" s="5">
        <v>0</v>
      </c>
      <c r="D11" s="5">
        <v>0</v>
      </c>
      <c r="E11" s="6"/>
    </row>
    <row r="12" spans="1:5" ht="75">
      <c r="A12" s="11">
        <v>13</v>
      </c>
      <c r="B12" s="8" t="s">
        <v>21</v>
      </c>
      <c r="C12" s="5">
        <v>0</v>
      </c>
      <c r="D12" s="5">
        <v>0</v>
      </c>
      <c r="E12" s="6" t="s">
        <v>22</v>
      </c>
    </row>
    <row r="13" spans="1:5">
      <c r="A13" s="11">
        <v>14</v>
      </c>
      <c r="B13" s="8" t="s">
        <v>21</v>
      </c>
      <c r="C13" s="5">
        <v>0</v>
      </c>
      <c r="D13" s="5">
        <v>0</v>
      </c>
      <c r="E13" s="6" t="s">
        <v>23</v>
      </c>
    </row>
    <row r="14" spans="1:5">
      <c r="A14" s="11">
        <v>15</v>
      </c>
      <c r="B14" s="8" t="s">
        <v>9</v>
      </c>
      <c r="C14" s="5">
        <v>0</v>
      </c>
      <c r="D14" s="5">
        <v>0</v>
      </c>
      <c r="E14" s="6"/>
    </row>
    <row r="15" spans="1:5">
      <c r="A15" s="11">
        <v>16</v>
      </c>
      <c r="B15" s="8" t="s">
        <v>21</v>
      </c>
      <c r="C15" s="5">
        <v>0</v>
      </c>
      <c r="D15" s="5">
        <v>0</v>
      </c>
      <c r="E15" s="6"/>
    </row>
    <row r="16" spans="1:5" ht="30">
      <c r="A16" s="11">
        <v>17</v>
      </c>
      <c r="B16" s="8" t="s">
        <v>21</v>
      </c>
      <c r="C16" s="5">
        <v>0</v>
      </c>
      <c r="D16" s="5">
        <v>0</v>
      </c>
      <c r="E16" s="6" t="s">
        <v>24</v>
      </c>
    </row>
    <row r="17" spans="1:5" ht="60">
      <c r="A17" s="11">
        <v>18</v>
      </c>
      <c r="B17" s="8" t="s">
        <v>27</v>
      </c>
      <c r="C17" s="5">
        <v>1000</v>
      </c>
      <c r="D17" s="5">
        <v>0</v>
      </c>
      <c r="E17" s="6" t="s">
        <v>41</v>
      </c>
    </row>
    <row r="18" spans="1:5" ht="75">
      <c r="A18" s="11">
        <v>19</v>
      </c>
      <c r="B18" s="8" t="s">
        <v>25</v>
      </c>
      <c r="C18" s="5">
        <v>1150000</v>
      </c>
      <c r="D18" s="5">
        <v>3000</v>
      </c>
      <c r="E18" s="6" t="s">
        <v>65</v>
      </c>
    </row>
    <row r="19" spans="1:5">
      <c r="A19" s="12">
        <v>20</v>
      </c>
      <c r="B19" s="13" t="s">
        <v>9</v>
      </c>
      <c r="C19" s="5">
        <v>0</v>
      </c>
      <c r="D19" s="5">
        <v>0</v>
      </c>
      <c r="E19" s="14"/>
    </row>
    <row r="20" spans="1:5">
      <c r="A20" s="12">
        <v>21</v>
      </c>
      <c r="B20" s="13" t="s">
        <v>9</v>
      </c>
      <c r="C20" s="5">
        <v>0</v>
      </c>
      <c r="D20" s="5">
        <v>0</v>
      </c>
      <c r="E20" s="14"/>
    </row>
    <row r="21" spans="1:5">
      <c r="A21" s="12">
        <v>22</v>
      </c>
      <c r="B21" s="13" t="s">
        <v>9</v>
      </c>
      <c r="C21" s="5">
        <v>0</v>
      </c>
      <c r="D21" s="5">
        <v>0</v>
      </c>
      <c r="E21" s="14"/>
    </row>
    <row r="22" spans="1:5" ht="105">
      <c r="A22" s="12" t="s">
        <v>28</v>
      </c>
      <c r="B22" s="13" t="s">
        <v>21</v>
      </c>
      <c r="C22" s="5">
        <v>0</v>
      </c>
      <c r="D22" s="5">
        <v>0</v>
      </c>
      <c r="E22" s="14" t="s">
        <v>29</v>
      </c>
    </row>
    <row r="23" spans="1:5">
      <c r="A23" s="12">
        <v>24</v>
      </c>
      <c r="B23" s="13" t="s">
        <v>9</v>
      </c>
      <c r="C23" s="5">
        <v>0</v>
      </c>
      <c r="D23" s="5">
        <v>0</v>
      </c>
      <c r="E23" s="14"/>
    </row>
    <row r="24" spans="1:5">
      <c r="A24" s="12">
        <v>25</v>
      </c>
      <c r="B24" s="13" t="s">
        <v>9</v>
      </c>
      <c r="C24" s="5">
        <v>0</v>
      </c>
      <c r="D24" s="5">
        <v>0</v>
      </c>
      <c r="E24" s="14"/>
    </row>
    <row r="25" spans="1:5" ht="30">
      <c r="A25" s="12">
        <v>26</v>
      </c>
      <c r="B25" s="13" t="s">
        <v>21</v>
      </c>
      <c r="C25" s="5">
        <v>0</v>
      </c>
      <c r="D25" s="5">
        <v>0</v>
      </c>
      <c r="E25" s="14" t="s">
        <v>30</v>
      </c>
    </row>
    <row r="26" spans="1:5">
      <c r="A26" s="12">
        <v>27</v>
      </c>
      <c r="B26" s="13" t="s">
        <v>21</v>
      </c>
      <c r="C26" s="5">
        <v>0</v>
      </c>
      <c r="D26" s="5">
        <v>0</v>
      </c>
      <c r="E26" s="14" t="s">
        <v>23</v>
      </c>
    </row>
    <row r="27" spans="1:5" ht="75">
      <c r="A27" s="11">
        <v>28</v>
      </c>
      <c r="B27" s="13" t="s">
        <v>26</v>
      </c>
      <c r="C27" s="5">
        <f>20*65</f>
        <v>1300</v>
      </c>
      <c r="D27" s="5">
        <v>0</v>
      </c>
      <c r="E27" s="14" t="s">
        <v>40</v>
      </c>
    </row>
    <row r="28" spans="1:5">
      <c r="A28" s="12">
        <v>29</v>
      </c>
      <c r="B28" s="13" t="s">
        <v>9</v>
      </c>
      <c r="C28" s="5">
        <v>0</v>
      </c>
      <c r="D28" s="5">
        <v>0</v>
      </c>
      <c r="E28" s="14"/>
    </row>
    <row r="29" spans="1:5">
      <c r="A29" s="12">
        <v>30</v>
      </c>
      <c r="B29" s="13" t="s">
        <v>10</v>
      </c>
      <c r="C29" s="5">
        <v>0</v>
      </c>
      <c r="D29" s="5">
        <v>0</v>
      </c>
      <c r="E29" s="14"/>
    </row>
    <row r="30" spans="1:5">
      <c r="A30" s="12">
        <v>31</v>
      </c>
      <c r="B30" s="13" t="s">
        <v>9</v>
      </c>
      <c r="C30" s="5">
        <v>0</v>
      </c>
      <c r="D30" s="5">
        <v>0</v>
      </c>
      <c r="E30" s="14"/>
    </row>
    <row r="31" spans="1:5">
      <c r="A31" s="12">
        <v>32</v>
      </c>
      <c r="B31" s="13" t="s">
        <v>9</v>
      </c>
      <c r="C31" s="5">
        <v>0</v>
      </c>
      <c r="D31" s="5">
        <v>0</v>
      </c>
      <c r="E31" s="14"/>
    </row>
    <row r="32" spans="1:5" ht="30">
      <c r="A32" s="12">
        <v>33</v>
      </c>
      <c r="B32" s="13" t="s">
        <v>5</v>
      </c>
      <c r="C32" s="5">
        <v>0</v>
      </c>
      <c r="D32" s="5">
        <v>0</v>
      </c>
      <c r="E32" s="14" t="s">
        <v>11</v>
      </c>
    </row>
    <row r="33" spans="1:5" ht="45">
      <c r="A33" s="12" t="s">
        <v>12</v>
      </c>
      <c r="B33" s="13" t="s">
        <v>13</v>
      </c>
      <c r="C33" s="5">
        <v>0</v>
      </c>
      <c r="D33" s="5">
        <v>0</v>
      </c>
      <c r="E33" s="14" t="s">
        <v>14</v>
      </c>
    </row>
    <row r="34" spans="1:5" ht="45">
      <c r="A34" s="12" t="s">
        <v>15</v>
      </c>
      <c r="B34" s="13" t="s">
        <v>16</v>
      </c>
      <c r="C34" s="5">
        <v>0</v>
      </c>
      <c r="D34" s="5">
        <v>0</v>
      </c>
      <c r="E34" s="14" t="s">
        <v>14</v>
      </c>
    </row>
    <row r="35" spans="1:5">
      <c r="A35" s="12">
        <v>43</v>
      </c>
      <c r="B35" s="13" t="s">
        <v>9</v>
      </c>
      <c r="C35" s="5">
        <v>0</v>
      </c>
      <c r="D35" s="5">
        <v>0</v>
      </c>
      <c r="E35" s="14"/>
    </row>
    <row r="36" spans="1:5">
      <c r="A36" s="12">
        <v>44</v>
      </c>
      <c r="B36" s="13" t="s">
        <v>9</v>
      </c>
      <c r="C36" s="5">
        <v>0</v>
      </c>
      <c r="D36" s="5">
        <v>0</v>
      </c>
      <c r="E36" s="14"/>
    </row>
    <row r="37" spans="1:5">
      <c r="A37" s="12">
        <v>45</v>
      </c>
      <c r="B37" s="13" t="s">
        <v>9</v>
      </c>
      <c r="C37" s="5">
        <v>0</v>
      </c>
      <c r="D37" s="5">
        <v>0</v>
      </c>
      <c r="E37" s="14"/>
    </row>
    <row r="38" spans="1:5">
      <c r="A38" s="12">
        <v>46</v>
      </c>
      <c r="B38" s="13" t="s">
        <v>9</v>
      </c>
      <c r="C38" s="5">
        <v>0</v>
      </c>
      <c r="D38" s="5">
        <v>0</v>
      </c>
      <c r="E38" s="14"/>
    </row>
    <row r="39" spans="1:5" ht="60">
      <c r="A39" s="12">
        <v>47</v>
      </c>
      <c r="B39" s="13" t="s">
        <v>17</v>
      </c>
      <c r="C39" s="5">
        <v>0</v>
      </c>
      <c r="D39" s="5">
        <v>0</v>
      </c>
      <c r="E39" s="14" t="s">
        <v>18</v>
      </c>
    </row>
    <row r="40" spans="1:5">
      <c r="A40" s="12">
        <v>48</v>
      </c>
      <c r="B40" s="13" t="s">
        <v>19</v>
      </c>
      <c r="C40" s="5">
        <v>0</v>
      </c>
      <c r="D40" s="5">
        <v>0</v>
      </c>
      <c r="E40" s="14"/>
    </row>
    <row r="41" spans="1:5" ht="75">
      <c r="A41" s="11">
        <v>49</v>
      </c>
      <c r="B41" s="8" t="s">
        <v>20</v>
      </c>
      <c r="C41" s="5">
        <v>0</v>
      </c>
      <c r="D41" s="42">
        <f>(45000/232)*9+(59000/232)*2</f>
        <v>2254.3103448275861</v>
      </c>
      <c r="E41" s="6" t="s">
        <v>66</v>
      </c>
    </row>
    <row r="42" spans="1:5">
      <c r="A42" s="12">
        <v>50</v>
      </c>
      <c r="B42" s="13" t="s">
        <v>9</v>
      </c>
      <c r="C42" s="5">
        <v>0</v>
      </c>
      <c r="D42" s="5">
        <v>0</v>
      </c>
      <c r="E42" s="14"/>
    </row>
    <row r="43" spans="1:5" ht="15.6" thickBot="1">
      <c r="A43" s="12">
        <v>51</v>
      </c>
      <c r="B43" s="15" t="s">
        <v>9</v>
      </c>
      <c r="C43" s="16">
        <v>0</v>
      </c>
      <c r="D43" s="16">
        <v>0</v>
      </c>
      <c r="E43" s="17"/>
    </row>
    <row r="44" spans="1:5" ht="16.2" thickBot="1">
      <c r="B44" s="19" t="s">
        <v>37</v>
      </c>
      <c r="C44" s="20">
        <f>SUM(C2:C43)</f>
        <v>1170100</v>
      </c>
      <c r="D44" s="20">
        <f>SUM(D2:D43)</f>
        <v>28254.310344827587</v>
      </c>
      <c r="E44" s="21">
        <f>SUM(C44:D44)</f>
        <v>1198354.3103448276</v>
      </c>
    </row>
    <row r="45" spans="1:5" ht="16.2" thickBot="1">
      <c r="B45" s="25"/>
      <c r="C45" s="26"/>
      <c r="D45" s="26"/>
      <c r="E45" s="27"/>
    </row>
    <row r="46" spans="1:5" ht="17.399999999999999">
      <c r="B46" s="28" t="s">
        <v>39</v>
      </c>
      <c r="C46" s="44">
        <f>SUM(C5,C18,D18,D41,C17)</f>
        <v>1165254.3103448276</v>
      </c>
    </row>
    <row r="47" spans="1:5" ht="17.399999999999999">
      <c r="B47" s="30" t="s">
        <v>35</v>
      </c>
      <c r="C47" s="45">
        <f>SUM(C27,C8,D2)+200</f>
        <v>33300</v>
      </c>
      <c r="D47" s="41"/>
    </row>
    <row r="48" spans="1:5" ht="17.399999999999999">
      <c r="B48" s="31" t="s">
        <v>36</v>
      </c>
      <c r="C48" s="46">
        <v>14000</v>
      </c>
      <c r="E48" s="23"/>
    </row>
    <row r="49" spans="2:5" ht="18" thickBot="1">
      <c r="B49" s="43" t="s">
        <v>38</v>
      </c>
      <c r="C49" s="47">
        <f>C47-C48</f>
        <v>19300</v>
      </c>
      <c r="E49" s="23"/>
    </row>
    <row r="50" spans="2:5">
      <c r="B50" s="32"/>
      <c r="E50" s="23"/>
    </row>
    <row r="51" spans="2:5">
      <c r="B51" s="32"/>
      <c r="E51" s="23"/>
    </row>
    <row r="52" spans="2:5">
      <c r="B52" s="32"/>
      <c r="E52" s="23"/>
    </row>
    <row r="53" spans="2:5">
      <c r="B53" s="32"/>
      <c r="E53" s="23"/>
    </row>
    <row r="54" spans="2:5">
      <c r="B54" s="32"/>
      <c r="E54" s="23"/>
    </row>
    <row r="55" spans="2:5">
      <c r="B55" s="32"/>
      <c r="E55" s="23"/>
    </row>
    <row r="56" spans="2:5">
      <c r="B56" s="32"/>
      <c r="E56" s="23"/>
    </row>
    <row r="57" spans="2:5">
      <c r="B57" s="32"/>
      <c r="E57" s="23"/>
    </row>
    <row r="58" spans="2:5">
      <c r="B58" s="32"/>
      <c r="E58" s="23"/>
    </row>
    <row r="59" spans="2:5">
      <c r="B59" s="32"/>
      <c r="E59" s="23"/>
    </row>
    <row r="60" spans="2:5">
      <c r="B60" s="32"/>
      <c r="E60" s="23"/>
    </row>
    <row r="61" spans="2:5">
      <c r="B61" s="32"/>
      <c r="E61" s="23"/>
    </row>
    <row r="62" spans="2:5">
      <c r="B62" s="32"/>
      <c r="E62" s="2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EEA3-D068-49C0-957D-0A381AA55E76}">
  <dimension ref="A1:B20"/>
  <sheetViews>
    <sheetView topLeftCell="A7" workbookViewId="0">
      <selection activeCell="B20" sqref="B20"/>
    </sheetView>
  </sheetViews>
  <sheetFormatPr defaultRowHeight="14.4"/>
  <cols>
    <col min="1" max="1" width="38.109375" customWidth="1"/>
    <col min="2" max="2" width="38.44140625" customWidth="1"/>
  </cols>
  <sheetData>
    <row r="1" spans="1:2" ht="15" thickBot="1">
      <c r="A1" t="s">
        <v>62</v>
      </c>
    </row>
    <row r="2" spans="1:2" ht="27" customHeight="1" thickTop="1" thickBot="1">
      <c r="A2" s="40" t="s">
        <v>60</v>
      </c>
      <c r="B2" s="40" t="s">
        <v>61</v>
      </c>
    </row>
    <row r="3" spans="1:2" ht="15.6" thickTop="1" thickBot="1">
      <c r="A3" s="34" t="s">
        <v>42</v>
      </c>
      <c r="B3" s="35">
        <v>20358</v>
      </c>
    </row>
    <row r="4" spans="1:2" ht="15" thickBot="1">
      <c r="A4" s="36" t="s">
        <v>43</v>
      </c>
      <c r="B4" s="37">
        <v>116746</v>
      </c>
    </row>
    <row r="5" spans="1:2" ht="15" thickBot="1">
      <c r="A5" s="38" t="s">
        <v>44</v>
      </c>
      <c r="B5" s="39">
        <v>199860</v>
      </c>
    </row>
    <row r="6" spans="1:2" ht="15" thickBot="1">
      <c r="A6" s="36" t="s">
        <v>45</v>
      </c>
      <c r="B6" s="37">
        <v>49965</v>
      </c>
    </row>
    <row r="7" spans="1:2" ht="15" thickBot="1">
      <c r="A7" s="38" t="s">
        <v>46</v>
      </c>
      <c r="B7" s="39">
        <v>124038</v>
      </c>
    </row>
    <row r="8" spans="1:2" ht="15" thickBot="1">
      <c r="A8" s="36" t="s">
        <v>47</v>
      </c>
      <c r="B8" s="37">
        <v>31010</v>
      </c>
    </row>
    <row r="9" spans="1:2" ht="15" thickBot="1">
      <c r="A9" s="38" t="s">
        <v>48</v>
      </c>
      <c r="B9" s="39">
        <v>52266</v>
      </c>
    </row>
    <row r="10" spans="1:2" ht="15" thickBot="1">
      <c r="A10" s="36" t="s">
        <v>49</v>
      </c>
      <c r="B10" s="37">
        <v>13066</v>
      </c>
    </row>
    <row r="11" spans="1:2" ht="15" thickBot="1">
      <c r="A11" s="38" t="s">
        <v>50</v>
      </c>
      <c r="B11" s="39">
        <v>58798</v>
      </c>
    </row>
    <row r="12" spans="1:2" ht="15" thickBot="1">
      <c r="A12" s="36" t="s">
        <v>51</v>
      </c>
      <c r="B12" s="37">
        <v>14700</v>
      </c>
    </row>
    <row r="13" spans="1:2" ht="15" thickBot="1">
      <c r="A13" s="38" t="s">
        <v>52</v>
      </c>
      <c r="B13" s="39">
        <v>122497</v>
      </c>
    </row>
    <row r="14" spans="1:2" ht="15" thickBot="1">
      <c r="A14" s="36" t="s">
        <v>53</v>
      </c>
      <c r="B14" s="37">
        <v>65332</v>
      </c>
    </row>
    <row r="15" spans="1:2" ht="15" thickBot="1">
      <c r="A15" s="38" t="s">
        <v>54</v>
      </c>
      <c r="B15" s="39">
        <v>4026</v>
      </c>
    </row>
    <row r="16" spans="1:2" ht="15" thickBot="1">
      <c r="A16" s="36" t="s">
        <v>55</v>
      </c>
      <c r="B16" s="37">
        <v>195880</v>
      </c>
    </row>
    <row r="17" spans="1:2" ht="15" thickBot="1">
      <c r="A17" s="38" t="s">
        <v>56</v>
      </c>
      <c r="B17" s="39">
        <v>16333</v>
      </c>
    </row>
    <row r="18" spans="1:2" ht="15" thickBot="1">
      <c r="A18" s="36" t="s">
        <v>57</v>
      </c>
      <c r="B18" s="37">
        <v>32666</v>
      </c>
    </row>
    <row r="19" spans="1:2" ht="15" thickBot="1">
      <c r="A19" s="38" t="s">
        <v>58</v>
      </c>
      <c r="B19" s="39">
        <v>32665</v>
      </c>
    </row>
    <row r="20" spans="1:2" ht="15" thickBot="1">
      <c r="A20" s="34" t="s">
        <v>59</v>
      </c>
      <c r="B20" s="35">
        <v>1150206</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creator/>
  <lastModifiedBy/>
  <dc:description/>
  <revision/>
  <vers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11e234-adb8-40d2-945d-32bf08ea3300_Enabled">
    <vt:lpwstr>True</vt:lpwstr>
  </property>
  <property fmtid="{D5CDD505-2E9C-101B-9397-08002B2CF9AE}" pid="3" name="MSIP_Label_9811e234-adb8-40d2-945d-32bf08ea3300_SiteId">
    <vt:lpwstr>204c66d3-15b2-4b28-920b-3969a52f1f8e</vt:lpwstr>
  </property>
  <property fmtid="{D5CDD505-2E9C-101B-9397-08002B2CF9AE}" pid="4" name="MSIP_Label_9811e234-adb8-40d2-945d-32bf08ea3300_Owner">
    <vt:lpwstr>claytom@hcpc-uk.org</vt:lpwstr>
  </property>
  <property fmtid="{D5CDD505-2E9C-101B-9397-08002B2CF9AE}" pid="5" name="MSIP_Label_9811e234-adb8-40d2-945d-32bf08ea3300_SetDate">
    <vt:lpwstr>2020-08-10T14:37:07.6264463Z</vt:lpwstr>
  </property>
  <property fmtid="{D5CDD505-2E9C-101B-9397-08002B2CF9AE}" pid="6" name="MSIP_Label_9811e234-adb8-40d2-945d-32bf08ea3300_Name">
    <vt:lpwstr>Unrestricted</vt:lpwstr>
  </property>
  <property fmtid="{D5CDD505-2E9C-101B-9397-08002B2CF9AE}" pid="7" name="MSIP_Label_9811e234-adb8-40d2-945d-32bf08ea3300_Application">
    <vt:lpwstr>Microsoft Azure Information Protection</vt:lpwstr>
  </property>
  <property fmtid="{D5CDD505-2E9C-101B-9397-08002B2CF9AE}" pid="8" name="MSIP_Label_9811e234-adb8-40d2-945d-32bf08ea3300_ActionId">
    <vt:lpwstr>80caaecb-3908-473d-a9e4-2f81a65852d3</vt:lpwstr>
  </property>
  <property fmtid="{D5CDD505-2E9C-101B-9397-08002B2CF9AE}" pid="9" name="MSIP_Label_9811e234-adb8-40d2-945d-32bf08ea3300_Extended_MSFT_Method">
    <vt:lpwstr>Manual</vt:lpwstr>
  </property>
  <property fmtid="{D5CDD505-2E9C-101B-9397-08002B2CF9AE}" pid="10" name="Sensitivity">
    <vt:lpwstr>Unrestricted</vt:lpwstr>
  </property>
</Properties>
</file>