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pcdata\groups\Policy &amp; Standards\Projects\Policies and Inquiries\Welsh Language\Welsh Language Standards\2020 Standards consultation\Governance\"/>
    </mc:Choice>
  </mc:AlternateContent>
  <xr:revisionPtr revIDLastSave="0" documentId="13_ncr:1_{CD5172A1-02F2-4DB6-9F97-0D312A765B1B}" xr6:coauthVersionLast="45" xr6:coauthVersionMax="45" xr10:uidLastSave="{00000000-0000-0000-0000-000000000000}"/>
  <bookViews>
    <workbookView xWindow="-108" yWindow="-108" windowWidth="23256" windowHeight="12576" xr2:uid="{DA0ECABC-086A-45BD-808C-50BFFFA8F129}"/>
  </bookViews>
  <sheets>
    <sheet name="Dalen1" sheetId="1" r:id="rId1"/>
    <sheet name="Dalen2" sheetId="2" r:id="rId2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C47" i="1"/>
  <c r="D41" i="1"/>
  <c r="C46" i="1"/>
  <c r="C8" i="1" l="1"/>
  <c r="D2" i="1"/>
  <c r="D44" i="1" s="1"/>
  <c r="C27" i="1" l="1"/>
  <c r="C44" i="1" l="1"/>
  <c r="E44" i="1" s="1"/>
</calcChain>
</file>

<file path=xl/sharedStrings.xml><?xml version="1.0" encoding="utf-8"?>
<sst xmlns="http://schemas.openxmlformats.org/spreadsheetml/2006/main">
  <si>
    <r>
      <t>Safon</t>
    </r>
  </si>
  <si>
    <r>
      <t>Effaith</t>
    </r>
  </si>
  <si>
    <r>
      <t>Cost (ddim yn staff)</t>
    </r>
  </si>
  <si>
    <r>
      <t>Cost staff</t>
    </r>
  </si>
  <si>
    <r>
      <t>Nodiadau</t>
    </r>
  </si>
  <si>
    <r>
      <t>Cyffredinol</t>
    </r>
  </si>
  <si>
    <r>
      <t>Amcangyfrif costau staff ar gyfer y safonau yn gyffredinol</t>
    </r>
  </si>
  <si>
    <r>
      <t>Dyma’r ffigur ar gyfer costau staff ar gyfer gweithredu’r safonau yn gyffredinol.</t>
    </r>
    <r>
      <t xml:space="preserve"> </t>
    </r>
    <r>
      <t>Ble mae modd neilltuo costau staff ar gyfer safon benodol, mae’r swm wedi’i gynnwys ar gyfer y safon honno.</t>
    </r>
    <r>
      <t xml:space="preserve"> 
</t>
    </r>
    <r>
      <t>1 Swyddog Polisi x 0.15 = 5000
1 Swyddog Cyfathrebu x0.15 = 3000
1 Gweinyddwr Ysgrifenyddiaeth x0.15 = 3000
1 Swyddog AD x0.20 = 7000
1 Ymgynghorydd Cofrestru x0.20 = 5000
Ble mae staff sydd eisoes yn bodloni rhwymedigaethau o dan y Cynllun Iaith Gymraeg, rydym wedi cynyddu’r ganran o’u hamser er mwyn ymgorffori’r rhwymedigaethau newydd.</t>
    </r>
    <r>
      <t xml:space="preserve"> </t>
    </r>
    <r>
      <t>Rydym wedi seilio hyn ar yr amcangyfrifon a gyflwynwyd i Lywodraeth Cymru yn 2016.</t>
    </r>
    <r>
      <t xml:space="preserve"> 
</t>
    </r>
    <r>
      <t>Lle nad oedd gwaelodlin, gwnaethom amcangyfrif yn seiliedig ar y rolau eraill a gofynnom am gyflog cyffredinol ar gyfer yr aelod staff fyddai’n debygol o fod yn gyfrifol.</t>
    </r>
    <r>
      <t xml:space="preserve"> </t>
    </r>
  </si>
  <si>
    <r>
      <t>1 i 4</t>
    </r>
  </si>
  <si>
    <r>
      <t>Dim effaith bellach</t>
    </r>
  </si>
  <si>
    <r>
      <t>System ffôn newydd</t>
    </r>
  </si>
  <si>
    <r>
      <t>Mae’n debygol y gellid gwneud y gwaith hwn trwy ymgynghoriaeth TG a byddai angen tua 3 diwrnod o waith.</t>
    </r>
    <r>
      <t xml:space="preserve"> 
</t>
    </r>
    <r>
      <t>Byddai hefyd angen i siaradwr Cymraeg gyfieithu a recordio’r holl opsiynau (gwasgwch 1 am x, er enghraifft) yn ogystal â negeseuon safonol (nid yw’r person yn estyniad x ar gael, ac ati).</t>
    </r>
    <r>
      <t xml:space="preserve"> </t>
    </r>
    <r>
      <t>Rydym wedi amcangyfrif y gallai hyn olygu oddeutu 10 diwrnod o waith.</t>
    </r>
    <r>
      <t xml:space="preserve"> 
</t>
    </r>
    <r>
      <t>o leiaf 3 diwrnod o waith ymgynghoriaeth TG = 3000
o leiaf 10 diwrnod o amser cyfieithydd = 6000 (dyma’r gyfradd ddyddiol ar gyfer cyfieithydd-ar-y-pryd yng Nghymru).</t>
    </r>
    <r>
      <t xml:space="preserve"> </t>
    </r>
    <r>
      <t>Pe na bai modd cyflawni’r gwaith hwn o bell, gallai’r cyfraddau fod yn uwch i logi cyfieithydd-ar-y-pryd yn Llundain)</t>
    </r>
  </si>
  <si>
    <r>
      <t>Cyfieithu-ar-y-pryd ar gyfer cyfarfodydd</t>
    </r>
  </si>
  <si>
    <r>
      <t>Gweler isod</t>
    </r>
  </si>
  <si>
    <r>
      <t>Ar gyfer cyfieithu-ar-y-pryd, mae angen llogi dau gyfieithydd ar gyfer pob digwyddiad a llogi offer clywedol (clustffonau, meicroffonau ac ati)
Cyfieithwyr = 1900 y cyfarfod
Llogi offer cyfieithu = 2500
Mae’r gost yn seiliedig ar ddau gyfarfod y flwyddyn ble mae angen y gwasanaeth cyfieithu-ar-y-pryd.</t>
    </r>
    <r>
      <t xml:space="preserve"> 
</t>
    </r>
  </si>
  <si>
    <r>
      <t>Annhebygol y bydd effaith bellach</t>
    </r>
  </si>
  <si>
    <r>
      <t>Er bod y Cynllun Iaith Gymraeg presennol yn anfon gwahoddiadau yn Gymraeg, nid yw’n eglur a fyddai’r safon hon yn golygu bod angen i siaradwyr Cymraeg allu rhyngweithio yn gyfan gwbl cyn digwyddiad yng Nghymru (gan gynnwys trwy lwyfannau rheoli digwyddiadau allanol y mae’r HCPC yn eu defnyddio ond nad oes gennym reolaeth drostynt).</t>
    </r>
    <r>
      <t xml:space="preserve"> </t>
    </r>
  </si>
  <si>
    <r>
      <t>Fel uchod</t>
    </r>
  </si>
  <si>
    <r>
      <t>Rydym yn ceisio eglurder ynglŷn â’r safon hon.</t>
    </r>
    <r>
      <t xml:space="preserve"> </t>
    </r>
    <r>
      <t>Yn ddibynnol ar y dehongliad, mae gofyn i ni fodloni hyn yn ein Cynllun Iaith Gymraeg.</t>
    </r>
    <r>
      <t xml:space="preserve"> </t>
    </r>
  </si>
  <si>
    <r>
      <t>Effaith sylweddol.</t>
    </r>
    <r>
      <t xml:space="preserve"> </t>
    </r>
    <r>
      <t>Byddai angen i ni gael unrhyw ffurflenni y mae angen i unigolion (h.y. aelodau’r cyhoedd a myfyrwyr ar raglenni) eu llenwi wedi’u cyfieithu</t>
    </r>
  </si>
  <si>
    <r>
      <t>Ar gost a ddyfynnwyd o £100 y ffurflen a chan ragweld o leiaf 10 ffurflen.</t>
    </r>
    <r>
      <t xml:space="preserve"> </t>
    </r>
  </si>
  <si>
    <r>
      <t>Effaith sylweddol.</t>
    </r>
    <r>
      <t xml:space="preserve"> </t>
    </r>
    <r>
      <t>Rhaid i bob ffurflen y mae eu hangen ar ymgeiswyr a rhai sydd wedi cofrestru i gael mynd ar y gofrestr ac aros yno fod ar gael yn Gymraeg (byddai hynny’n cynnwys ymgeisio, adnewyddu, dychwelyd i ymarfer, DPP ac eraill)</t>
    </r>
  </si>
  <si>
    <r>
      <t>Byddai angen cyflawni diweddariadau sylweddol i systemau ar-lein ar gyfer rhai sydd wedi cofrestru ac ymgeiswyr er mwyn bodloni’r safon hon.</t>
    </r>
    <r>
      <t xml:space="preserve"> </t>
    </r>
    <r>
      <t>Rhoddir rhestr o’r eitemau gwariant yn nalen 2.</t>
    </r>
    <r>
      <t xml:space="preserve"> </t>
    </r>
  </si>
  <si>
    <r>
      <t>23 A</t>
    </r>
  </si>
  <si>
    <r>
      <t>Rydym yn ceisio eglurder ond ni ddylai Safon 23A fod yn berthnasol i’r HCPC (sydd eisoes yn darparu i wrandawiadau rhai sydd wedi cofrestru yng Nghymru gael eu cynnal yng Nghymru ac yn Gymraeg os gwneir cais am hynny).</t>
    </r>
    <r>
      <t xml:space="preserve"> </t>
    </r>
    <r>
      <t>Byddai’r Safon hon yn creu rhwymedigaeth i ganiatáu i rai sydd wedi cofrestru yng Nghymru gael gwrandawiadau yn Lloegr a’u cael wedi’u cynnal yn Gymraeg.</t>
    </r>
    <r>
      <t xml:space="preserve"> </t>
    </r>
    <r>
      <t>Nid yw hyn yn debygol o gael effaith ar yr HCPC ac fe’i bwriedir ar gyfer Rheoleiddwyr nad ydynt yn darparu’r posibilrwydd o gynnal gwrandawiadau yng Nghymru ar hyn o bryd.</t>
    </r>
    <r>
      <t xml:space="preserve"> </t>
    </r>
  </si>
  <si>
    <r>
      <t>Mae’r Cynllun Iaith Gymraeg yn bodloni gofynion y safon hon ar hyn o bryd a gellir cwblhau mân-newidiadau i’r wefan o fewn yr adnoddau presennol.</t>
    </r>
    <r>
      <t xml:space="preserve"> </t>
    </r>
  </si>
  <si>
    <r>
      <t>Effaith sylweddol.</t>
    </r>
    <r>
      <t xml:space="preserve"> </t>
    </r>
    <r>
      <t>Cyfieithu negeseuon cyfryngau cymdeithasol ad hoc</t>
    </r>
  </si>
  <si>
    <r>
      <t>O gymryd y byddai 5 neges y flwyddyn gyda 5 ateb a 10 neges ar draws llwyfannau amrywiol yn Gymraeg (gan gynnwys y rhai sy’n rhoi gwybod i’r cyhoedd y gallant gysylltu â’r HCPC yn Gymraeg)
Ffi gyfieithu waelodol * 20 = 1300</t>
    </r>
  </si>
  <si>
    <r>
      <t>Addasu canllawiau i roi’r Gymraeg yn gyntaf</t>
    </r>
  </si>
  <si>
    <r>
      <t>Adolygu hunaniaeth gorfforaethol</t>
    </r>
  </si>
  <si>
    <r>
      <t>Nid yw’n eglur a fyddai angen gwneud hyn neu a yw’r safon yn gofyn am gydraddoldeb â’r Saesneg pan wneir diweddariadau.</t>
    </r>
  </si>
  <si>
    <r>
      <t>34 i 39</t>
    </r>
  </si>
  <si>
    <r>
      <t>Rhaid i bob datblygiad polisi gynnwys proses yn benodol er mwyn pennu’r effaith ar y Gymraeg.</t>
    </r>
    <r>
      <t xml:space="preserve"> </t>
    </r>
    <r>
      <t>Amser staff sylweddol.</t>
    </r>
    <r>
      <t xml:space="preserve"> </t>
    </r>
  </si>
  <si>
    <r>
      <t>Cynhwysir amser Swyddog Polisi uchod</t>
    </r>
  </si>
  <si>
    <r>
      <t>40 i 42</t>
    </r>
  </si>
  <si>
    <r>
      <t>Rhaid i bob ymchwil a gyflawnir yn fewnol neu trwy gyflenwyr allanol gynnwys prosesau penodol er mwyn pennu’r effeithiau ar y Gymraeg.</t>
    </r>
    <r>
      <t xml:space="preserve"> </t>
    </r>
    <r>
      <t>Amser staff sylweddol.</t>
    </r>
    <r>
      <t xml:space="preserve"> </t>
    </r>
  </si>
  <si>
    <r>
      <t>Cadw cofnod o’r nifer o swyddi ym mhob blwyddyn ariannol a gafodd eu categoreiddio yn ôl gofynion y Gymraeg.</t>
    </r>
    <r>
      <t xml:space="preserve"> </t>
    </r>
    <r>
      <t>Amser staff sylweddol</t>
    </r>
  </si>
  <si>
    <r>
      <t>Cost Swyddog AD Cyffredinol uchod</t>
    </r>
  </si>
  <si>
    <r>
      <t>Dim effaith sylweddol</t>
    </r>
  </si>
  <si>
    <r>
      <t>Gall olygu bod angen datblygu gweithdrefn cwynion ar wahân ar gyfer y Gymraeg a threfniadau adrodd cysylltiedig.</t>
    </r>
    <r>
      <t xml:space="preserve"> </t>
    </r>
  </si>
  <si>
    <r>
      <t>Amcangyfrif o 8 diwrnod staff ar gyfer sefydlu i ddechrau, wedi’i amcangyfrif fel Rheolwr Cwynion (Band C) ac un diwrnod o waith rheolaidd ychwanegol. Dau ddiwrnod o amser Uwch Reolwyr ar gyfer mewnbwn, prosesau llywodraethu ac ati.
=(45000/232)*9+(59000/232)*2</t>
    </r>
  </si>
  <si>
    <r>
      <t>Cyfanswm</t>
    </r>
  </si>
  <si>
    <r>
      <t>Amcangyfrif o gostau untro’r safonau newydd</t>
    </r>
  </si>
  <si>
    <r>
      <t>Amcangyfrif o gostau blynyddol y safonau newydd</t>
    </r>
  </si>
  <si>
    <r>
      <t>Amcangyfrif o gostau blynyddol y Cynllun Iaith Gymraeg</t>
    </r>
  </si>
  <si>
    <r>
      <t>Amcangyfrif o gynnydd yn y costau cydymffurfio blynyddol</t>
    </r>
  </si>
  <si>
    <r>
      <t>Amcangyfrif o gostau ar gyfer Safon 19</t>
    </r>
  </si>
  <si>
    <r>
      <t>Carreg Filltir</t>
    </r>
  </si>
  <si>
    <r>
      <t>Tâl y garreg filltir (heb TAW)</t>
    </r>
  </si>
  <si>
    <r>
      <t>Rhoi’r Prosiect ar Waith</t>
    </r>
    <r>
      <t xml:space="preserve"> </t>
    </r>
  </si>
  <si>
    <r>
      <t>Cynllunio Cychwynnol</t>
    </r>
  </si>
  <si>
    <r>
      <t>Iteriad 1 – Dangos a Dweud</t>
    </r>
  </si>
  <si>
    <r>
      <t>Iteriad 1 – Cwblhau</t>
    </r>
  </si>
  <si>
    <r>
      <t>Iteriad 2 – Dangos a Dweud</t>
    </r>
  </si>
  <si>
    <r>
      <t>Iteriad 2 – Cwblhau</t>
    </r>
  </si>
  <si>
    <r>
      <t>Iteriad 3 – Dangos a Dweud</t>
    </r>
  </si>
  <si>
    <r>
      <t>Iteriad 3 – Cwblhau</t>
    </r>
  </si>
  <si>
    <r>
      <t>Iteriad 4 – Dangos a Dweud</t>
    </r>
  </si>
  <si>
    <r>
      <t>Iteriad 4 – Cwblhau</t>
    </r>
  </si>
  <si>
    <r>
      <t>Profi System IBM</t>
    </r>
  </si>
  <si>
    <r>
      <t>Llwytho Data a Phrofi’r Llwyth ar gyfer Profi Defnyddioldeb i’r Cwsmer</t>
    </r>
  </si>
  <si>
    <r>
      <t>Hyfforddiant</t>
    </r>
  </si>
  <si>
    <r>
      <t>Profi Defnyddioldeb i’r Cwsmer</t>
    </r>
  </si>
  <si>
    <r>
      <t>Profion Hacio</t>
    </r>
  </si>
  <si>
    <r>
      <t>Prosiect yn barod i fynd yn fyw</t>
    </r>
  </si>
  <si>
    <r>
      <t>Uwchofal a Chau’r Prosiect</t>
    </r>
  </si>
  <si>
    <r>
      <t>Cyfanswm tâl ar Bris Penodol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</si>
</sst>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8" formatCode="&quot;£&quot;#,##0"/>
  </numFmts>
  <fonts count="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Helvetica Neue"/>
    </font>
    <font>
      <sz val="11"/>
      <color rgb="FF000000"/>
      <name val="Helvetica Neue"/>
    </font>
    <font>
      <b/>
      <sz val="12"/>
      <color rgb="FF000000"/>
      <name val="Helvetica Neue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thick">
        <color rgb="FF999999"/>
      </top>
      <bottom style="thick">
        <color rgb="FF99999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6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6" fontId="4" fillId="0" borderId="0" xfId="0" applyNumberFormat="1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6" fontId="4" fillId="0" borderId="13" xfId="0" applyNumberFormat="1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164" fontId="2" fillId="0" borderId="0" xfId="0" applyNumberFormat="1" applyFont="1"/>
    <xf numFmtId="168" fontId="2" fillId="0" borderId="1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horizontal="left" vertical="center"/>
    </xf>
    <xf numFmtId="168" fontId="6" fillId="0" borderId="7" xfId="0" applyNumberFormat="1" applyFont="1" applyBorder="1"/>
    <xf numFmtId="164" fontId="6" fillId="0" borderId="9" xfId="0" applyNumberFormat="1" applyFont="1" applyBorder="1"/>
    <xf numFmtId="164" fontId="7" fillId="0" borderId="9" xfId="0" applyNumberFormat="1" applyFont="1" applyBorder="1"/>
    <xf numFmtId="164" fontId="7" fillId="4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EE21-0029-42DB-A676-8064457BAED0}">
  <dimension ref="A1:E62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3.21875" style="18" customWidth="1"/>
    <col min="2" max="2" width="50.6640625" style="33" customWidth="1"/>
    <col min="3" max="3" width="20.33203125" style="23" customWidth="1"/>
    <col min="4" max="4" width="20.88671875" style="23" customWidth="1"/>
    <col min="5" max="5" width="73" style="29" customWidth="1"/>
    <col min="6" max="16384" width="8.88671875" style="23"/>
  </cols>
  <sheetData>
    <row r="1" spans="1:5" s="22" customFormat="1" ht="15.6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</row>
    <row r="2" spans="1:5" s="22" customFormat="1" ht="205.2" customHeight="1">
      <c r="A2" s="3" t="s">
        <v>5</v>
      </c>
      <c r="B2" s="4" t="s">
        <v>6</v>
      </c>
      <c r="C2" s="5">
        <v>0</v>
      </c>
      <c r="D2" s="5">
        <f>5000+3000+3000+7000+5000</f>
        <v>23000</v>
      </c>
      <c r="E2" s="6" t="s">
        <v>7</v>
      </c>
    </row>
    <row r="3" spans="1:5">
      <c r="A3" s="7" t="s">
        <v>8</v>
      </c>
      <c r="B3" s="8" t="s">
        <v>9</v>
      </c>
      <c r="C3" s="5">
        <v>0</v>
      </c>
      <c r="D3" s="5">
        <v>0</v>
      </c>
      <c r="E3" s="9"/>
    </row>
    <row r="4" spans="1:5" s="22" customFormat="1" ht="15.6">
      <c r="A4" s="7">
        <v>5</v>
      </c>
      <c r="B4" s="8" t="s">
        <v>9</v>
      </c>
      <c r="C4" s="5">
        <v>0</v>
      </c>
      <c r="D4" s="5">
        <v>0</v>
      </c>
      <c r="E4" s="10"/>
    </row>
    <row r="5" spans="1:5" s="24" customFormat="1" ht="180">
      <c r="A5" s="11">
        <v>6</v>
      </c>
      <c r="B5" s="8" t="s">
        <v>10</v>
      </c>
      <c r="C5" s="5">
        <v>9000</v>
      </c>
      <c r="D5" s="5">
        <v>0</v>
      </c>
      <c r="E5" s="6" t="s">
        <v>11</v>
      </c>
    </row>
    <row r="6" spans="1:5" s="24" customFormat="1">
      <c r="A6" s="11">
        <v>7</v>
      </c>
      <c r="B6" s="8" t="s">
        <v>9</v>
      </c>
      <c r="C6" s="5">
        <v>0</v>
      </c>
      <c r="D6" s="5">
        <v>0</v>
      </c>
      <c r="E6" s="6"/>
    </row>
    <row r="7" spans="1:5">
      <c r="A7" s="11">
        <v>8</v>
      </c>
      <c r="B7" s="8" t="s">
        <v>12</v>
      </c>
      <c r="C7" s="5">
        <v>0</v>
      </c>
      <c r="D7" s="5">
        <v>0</v>
      </c>
      <c r="E7" s="6" t="s">
        <v>13</v>
      </c>
    </row>
    <row r="8" spans="1:5" ht="135">
      <c r="A8" s="11">
        <v>9</v>
      </c>
      <c r="B8" s="8" t="s">
        <v>12</v>
      </c>
      <c r="C8" s="5">
        <f>(1900*2)+(2500*2)</f>
        <v>8800</v>
      </c>
      <c r="D8" s="5">
        <v>0</v>
      </c>
      <c r="E8" s="6" t="s">
        <v>14</v>
      </c>
    </row>
    <row r="9" spans="1:5">
      <c r="A9" s="11">
        <v>10</v>
      </c>
      <c r="B9" s="8" t="s">
        <v>9</v>
      </c>
      <c r="C9" s="5">
        <v>0</v>
      </c>
      <c r="D9" s="5">
        <v>0</v>
      </c>
      <c r="E9" s="6"/>
    </row>
    <row r="10" spans="1:5">
      <c r="A10" s="11">
        <v>11</v>
      </c>
      <c r="B10" s="8" t="s">
        <v>9</v>
      </c>
      <c r="C10" s="5">
        <v>0</v>
      </c>
      <c r="D10" s="5">
        <v>0</v>
      </c>
      <c r="E10" s="6"/>
    </row>
    <row r="11" spans="1:5">
      <c r="A11" s="11">
        <v>12</v>
      </c>
      <c r="B11" s="8" t="s">
        <v>9</v>
      </c>
      <c r="C11" s="5">
        <v>0</v>
      </c>
      <c r="D11" s="5">
        <v>0</v>
      </c>
      <c r="E11" s="6"/>
    </row>
    <row r="12" spans="1:5" ht="75">
      <c r="A12" s="11">
        <v>13</v>
      </c>
      <c r="B12" s="8" t="s">
        <v>15</v>
      </c>
      <c r="C12" s="5">
        <v>0</v>
      </c>
      <c r="D12" s="5">
        <v>0</v>
      </c>
      <c r="E12" s="6" t="s">
        <v>16</v>
      </c>
    </row>
    <row r="13" spans="1:5">
      <c r="A13" s="11">
        <v>14</v>
      </c>
      <c r="B13" s="8" t="s">
        <v>15</v>
      </c>
      <c r="C13" s="5">
        <v>0</v>
      </c>
      <c r="D13" s="5">
        <v>0</v>
      </c>
      <c r="E13" s="6" t="s">
        <v>17</v>
      </c>
    </row>
    <row r="14" spans="1:5">
      <c r="A14" s="11">
        <v>15</v>
      </c>
      <c r="B14" s="8" t="s">
        <v>9</v>
      </c>
      <c r="C14" s="5">
        <v>0</v>
      </c>
      <c r="D14" s="5">
        <v>0</v>
      </c>
      <c r="E14" s="6"/>
    </row>
    <row r="15" spans="1:5">
      <c r="A15" s="11">
        <v>16</v>
      </c>
      <c r="B15" s="8" t="s">
        <v>15</v>
      </c>
      <c r="C15" s="5">
        <v>0</v>
      </c>
      <c r="D15" s="5">
        <v>0</v>
      </c>
      <c r="E15" s="6"/>
    </row>
    <row r="16" spans="1:5" ht="30">
      <c r="A16" s="11">
        <v>17</v>
      </c>
      <c r="B16" s="8" t="s">
        <v>15</v>
      </c>
      <c r="C16" s="5">
        <v>0</v>
      </c>
      <c r="D16" s="5">
        <v>0</v>
      </c>
      <c r="E16" s="6" t="s">
        <v>18</v>
      </c>
    </row>
    <row r="17" spans="1:5" ht="60">
      <c r="A17" s="11">
        <v>18</v>
      </c>
      <c r="B17" s="8" t="s">
        <v>19</v>
      </c>
      <c r="C17" s="5">
        <v>1000</v>
      </c>
      <c r="D17" s="5">
        <v>0</v>
      </c>
      <c r="E17" s="6" t="s">
        <v>20</v>
      </c>
    </row>
    <row r="18" spans="1:5" ht="75">
      <c r="A18" s="11">
        <v>19</v>
      </c>
      <c r="B18" s="8" t="s">
        <v>21</v>
      </c>
      <c r="C18" s="5">
        <v>1150000</v>
      </c>
      <c r="D18" s="5">
        <v>3000</v>
      </c>
      <c r="E18" s="6" t="s">
        <v>22</v>
      </c>
    </row>
    <row r="19" spans="1:5">
      <c r="A19" s="12">
        <v>20</v>
      </c>
      <c r="B19" s="13" t="s">
        <v>9</v>
      </c>
      <c r="C19" s="5">
        <v>0</v>
      </c>
      <c r="D19" s="5">
        <v>0</v>
      </c>
      <c r="E19" s="14"/>
    </row>
    <row r="20" spans="1:5">
      <c r="A20" s="12">
        <v>21</v>
      </c>
      <c r="B20" s="13" t="s">
        <v>9</v>
      </c>
      <c r="C20" s="5">
        <v>0</v>
      </c>
      <c r="D20" s="5">
        <v>0</v>
      </c>
      <c r="E20" s="14"/>
    </row>
    <row r="21" spans="1:5">
      <c r="A21" s="12">
        <v>22</v>
      </c>
      <c r="B21" s="13" t="s">
        <v>9</v>
      </c>
      <c r="C21" s="5">
        <v>0</v>
      </c>
      <c r="D21" s="5">
        <v>0</v>
      </c>
      <c r="E21" s="14"/>
    </row>
    <row r="22" spans="1:5" ht="105">
      <c r="A22" s="12" t="s">
        <v>23</v>
      </c>
      <c r="B22" s="13" t="s">
        <v>15</v>
      </c>
      <c r="C22" s="5">
        <v>0</v>
      </c>
      <c r="D22" s="5">
        <v>0</v>
      </c>
      <c r="E22" s="14" t="s">
        <v>24</v>
      </c>
    </row>
    <row r="23" spans="1:5">
      <c r="A23" s="12">
        <v>24</v>
      </c>
      <c r="B23" s="13" t="s">
        <v>9</v>
      </c>
      <c r="C23" s="5">
        <v>0</v>
      </c>
      <c r="D23" s="5">
        <v>0</v>
      </c>
      <c r="E23" s="14"/>
    </row>
    <row r="24" spans="1:5">
      <c r="A24" s="12">
        <v>25</v>
      </c>
      <c r="B24" s="13" t="s">
        <v>9</v>
      </c>
      <c r="C24" s="5">
        <v>0</v>
      </c>
      <c r="D24" s="5">
        <v>0</v>
      </c>
      <c r="E24" s="14"/>
    </row>
    <row r="25" spans="1:5" ht="30">
      <c r="A25" s="12">
        <v>26</v>
      </c>
      <c r="B25" s="13" t="s">
        <v>15</v>
      </c>
      <c r="C25" s="5">
        <v>0</v>
      </c>
      <c r="D25" s="5">
        <v>0</v>
      </c>
      <c r="E25" s="14" t="s">
        <v>25</v>
      </c>
    </row>
    <row r="26" spans="1:5">
      <c r="A26" s="12">
        <v>27</v>
      </c>
      <c r="B26" s="13" t="s">
        <v>15</v>
      </c>
      <c r="C26" s="5">
        <v>0</v>
      </c>
      <c r="D26" s="5">
        <v>0</v>
      </c>
      <c r="E26" s="14" t="s">
        <v>17</v>
      </c>
    </row>
    <row r="27" spans="1:5" ht="75">
      <c r="A27" s="11">
        <v>28</v>
      </c>
      <c r="B27" s="13" t="s">
        <v>26</v>
      </c>
      <c r="C27" s="5">
        <f>20*65</f>
        <v>1300</v>
      </c>
      <c r="D27" s="5">
        <v>0</v>
      </c>
      <c r="E27" s="14" t="s">
        <v>27</v>
      </c>
    </row>
    <row r="28" spans="1:5">
      <c r="A28" s="12">
        <v>29</v>
      </c>
      <c r="B28" s="13" t="s">
        <v>9</v>
      </c>
      <c r="C28" s="5">
        <v>0</v>
      </c>
      <c r="D28" s="5">
        <v>0</v>
      </c>
      <c r="E28" s="14"/>
    </row>
    <row r="29" spans="1:5">
      <c r="A29" s="12">
        <v>30</v>
      </c>
      <c r="B29" s="13" t="s">
        <v>28</v>
      </c>
      <c r="C29" s="5">
        <v>0</v>
      </c>
      <c r="D29" s="5">
        <v>0</v>
      </c>
      <c r="E29" s="14"/>
    </row>
    <row r="30" spans="1:5">
      <c r="A30" s="12">
        <v>31</v>
      </c>
      <c r="B30" s="13" t="s">
        <v>9</v>
      </c>
      <c r="C30" s="5">
        <v>0</v>
      </c>
      <c r="D30" s="5">
        <v>0</v>
      </c>
      <c r="E30" s="14"/>
    </row>
    <row r="31" spans="1:5">
      <c r="A31" s="12">
        <v>32</v>
      </c>
      <c r="B31" s="13" t="s">
        <v>9</v>
      </c>
      <c r="C31" s="5">
        <v>0</v>
      </c>
      <c r="D31" s="5">
        <v>0</v>
      </c>
      <c r="E31" s="14"/>
    </row>
    <row r="32" spans="1:5" ht="30">
      <c r="A32" s="12">
        <v>33</v>
      </c>
      <c r="B32" s="13" t="s">
        <v>29</v>
      </c>
      <c r="C32" s="5">
        <v>0</v>
      </c>
      <c r="D32" s="5">
        <v>0</v>
      </c>
      <c r="E32" s="14" t="s">
        <v>30</v>
      </c>
    </row>
    <row r="33" spans="1:5" ht="45">
      <c r="A33" s="12" t="s">
        <v>31</v>
      </c>
      <c r="B33" s="13" t="s">
        <v>32</v>
      </c>
      <c r="C33" s="5">
        <v>0</v>
      </c>
      <c r="D33" s="5">
        <v>0</v>
      </c>
      <c r="E33" s="14" t="s">
        <v>33</v>
      </c>
    </row>
    <row r="34" spans="1:5" ht="45">
      <c r="A34" s="12" t="s">
        <v>34</v>
      </c>
      <c r="B34" s="13" t="s">
        <v>35</v>
      </c>
      <c r="C34" s="5">
        <v>0</v>
      </c>
      <c r="D34" s="5">
        <v>0</v>
      </c>
      <c r="E34" s="14" t="s">
        <v>33</v>
      </c>
    </row>
    <row r="35" spans="1:5">
      <c r="A35" s="12">
        <v>43</v>
      </c>
      <c r="B35" s="13" t="s">
        <v>9</v>
      </c>
      <c r="C35" s="5">
        <v>0</v>
      </c>
      <c r="D35" s="5">
        <v>0</v>
      </c>
      <c r="E35" s="14"/>
    </row>
    <row r="36" spans="1:5">
      <c r="A36" s="12">
        <v>44</v>
      </c>
      <c r="B36" s="13" t="s">
        <v>9</v>
      </c>
      <c r="C36" s="5">
        <v>0</v>
      </c>
      <c r="D36" s="5">
        <v>0</v>
      </c>
      <c r="E36" s="14"/>
    </row>
    <row r="37" spans="1:5">
      <c r="A37" s="12">
        <v>45</v>
      </c>
      <c r="B37" s="13" t="s">
        <v>9</v>
      </c>
      <c r="C37" s="5">
        <v>0</v>
      </c>
      <c r="D37" s="5">
        <v>0</v>
      </c>
      <c r="E37" s="14"/>
    </row>
    <row r="38" spans="1:5">
      <c r="A38" s="12">
        <v>46</v>
      </c>
      <c r="B38" s="13" t="s">
        <v>9</v>
      </c>
      <c r="C38" s="5">
        <v>0</v>
      </c>
      <c r="D38" s="5">
        <v>0</v>
      </c>
      <c r="E38" s="14"/>
    </row>
    <row r="39" spans="1:5" ht="60">
      <c r="A39" s="12">
        <v>47</v>
      </c>
      <c r="B39" s="13" t="s">
        <v>36</v>
      </c>
      <c r="C39" s="5">
        <v>0</v>
      </c>
      <c r="D39" s="5">
        <v>0</v>
      </c>
      <c r="E39" s="14" t="s">
        <v>37</v>
      </c>
    </row>
    <row r="40" spans="1:5">
      <c r="A40" s="12">
        <v>48</v>
      </c>
      <c r="B40" s="13" t="s">
        <v>38</v>
      </c>
      <c r="C40" s="5">
        <v>0</v>
      </c>
      <c r="D40" s="5">
        <v>0</v>
      </c>
      <c r="E40" s="14"/>
    </row>
    <row r="41" spans="1:5" ht="75">
      <c r="A41" s="11">
        <v>49</v>
      </c>
      <c r="B41" s="8" t="s">
        <v>39</v>
      </c>
      <c r="C41" s="5">
        <v>0</v>
      </c>
      <c r="D41" s="42">
        <f>(45000/232)*9+(59000/232)*2</f>
        <v>2254.3103448275861</v>
      </c>
      <c r="E41" s="6" t="s">
        <v>40</v>
      </c>
    </row>
    <row r="42" spans="1:5">
      <c r="A42" s="12">
        <v>50</v>
      </c>
      <c r="B42" s="13" t="s">
        <v>9</v>
      </c>
      <c r="C42" s="5">
        <v>0</v>
      </c>
      <c r="D42" s="5">
        <v>0</v>
      </c>
      <c r="E42" s="14"/>
    </row>
    <row r="43" spans="1:5" ht="15.6" thickBot="1">
      <c r="A43" s="12">
        <v>51</v>
      </c>
      <c r="B43" s="15" t="s">
        <v>9</v>
      </c>
      <c r="C43" s="16">
        <v>0</v>
      </c>
      <c r="D43" s="16">
        <v>0</v>
      </c>
      <c r="E43" s="17"/>
    </row>
    <row r="44" spans="1:5" ht="16.2" thickBot="1">
      <c r="B44" s="19" t="s">
        <v>41</v>
      </c>
      <c r="C44" s="20">
        <f>SUM(C2:C43)</f>
        <v>1170100</v>
      </c>
      <c r="D44" s="20">
        <f>SUM(D2:D43)</f>
        <v>28254.310344827587</v>
      </c>
      <c r="E44" s="21">
        <f>SUM(C44:D44)</f>
        <v>1198354.3103448276</v>
      </c>
    </row>
    <row r="45" spans="1:5" ht="16.2" thickBot="1">
      <c r="B45" s="25"/>
      <c r="C45" s="26"/>
      <c r="D45" s="26"/>
      <c r="E45" s="27"/>
    </row>
    <row r="46" spans="1:5" ht="17.399999999999999">
      <c r="B46" s="28" t="s">
        <v>42</v>
      </c>
      <c r="C46" s="44">
        <f>SUM(C5,C18,D18,D41,C17)</f>
        <v>1165254.3103448276</v>
      </c>
    </row>
    <row r="47" spans="1:5" ht="17.399999999999999">
      <c r="B47" s="30" t="s">
        <v>43</v>
      </c>
      <c r="C47" s="45">
        <f>SUM(C27,C8,D2)+200</f>
        <v>33300</v>
      </c>
      <c r="D47" s="41"/>
    </row>
    <row r="48" spans="1:5" ht="17.399999999999999">
      <c r="B48" s="31" t="s">
        <v>44</v>
      </c>
      <c r="C48" s="46">
        <v>14000</v>
      </c>
      <c r="E48" s="23"/>
    </row>
    <row r="49" spans="2:5" ht="18" thickBot="1">
      <c r="B49" s="43" t="s">
        <v>45</v>
      </c>
      <c r="C49" s="47">
        <f>C47-C48</f>
        <v>19300</v>
      </c>
      <c r="E49" s="23"/>
    </row>
    <row r="50" spans="2:5">
      <c r="B50" s="32"/>
      <c r="E50" s="23"/>
    </row>
    <row r="51" spans="2:5">
      <c r="B51" s="32"/>
      <c r="E51" s="23"/>
    </row>
    <row r="52" spans="2:5">
      <c r="B52" s="32"/>
      <c r="E52" s="23"/>
    </row>
    <row r="53" spans="2:5">
      <c r="B53" s="32"/>
      <c r="E53" s="23"/>
    </row>
    <row r="54" spans="2:5">
      <c r="B54" s="32"/>
      <c r="E54" s="23"/>
    </row>
    <row r="55" spans="2:5">
      <c r="B55" s="32"/>
      <c r="E55" s="23"/>
    </row>
    <row r="56" spans="2:5">
      <c r="B56" s="32"/>
      <c r="E56" s="23"/>
    </row>
    <row r="57" spans="2:5">
      <c r="B57" s="32"/>
      <c r="E57" s="23"/>
    </row>
    <row r="58" spans="2:5">
      <c r="B58" s="32"/>
      <c r="E58" s="23"/>
    </row>
    <row r="59" spans="2:5">
      <c r="B59" s="32"/>
      <c r="E59" s="23"/>
    </row>
    <row r="60" spans="2:5">
      <c r="B60" s="32"/>
      <c r="E60" s="23"/>
    </row>
    <row r="61" spans="2:5">
      <c r="B61" s="32"/>
      <c r="E61" s="23"/>
    </row>
    <row r="62" spans="2:5">
      <c r="B62" s="32"/>
      <c r="E62" s="2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EEA3-D068-49C0-957D-0A381AA55E76}">
  <dimension ref="A1:B20"/>
  <sheetViews>
    <sheetView topLeftCell="A7" workbookViewId="0">
      <selection activeCell="B20" sqref="B20"/>
    </sheetView>
  </sheetViews>
  <sheetFormatPr defaultRowHeight="14.4"/>
  <cols>
    <col min="1" max="1" width="38.109375" customWidth="1"/>
    <col min="2" max="2" width="38.44140625" customWidth="1"/>
  </cols>
  <sheetData>
    <row r="1" spans="1:2" ht="15" thickBot="1">
      <c r="A1" t="s">
        <v>46</v>
      </c>
    </row>
    <row r="2" spans="1:2" ht="27" customHeight="1" thickTop="1" thickBot="1">
      <c r="A2" s="40" t="s">
        <v>47</v>
      </c>
      <c r="B2" s="40" t="s">
        <v>48</v>
      </c>
    </row>
    <row r="3" spans="1:2" ht="15.6" thickTop="1" thickBot="1">
      <c r="A3" s="34" t="s">
        <v>49</v>
      </c>
      <c r="B3" s="35">
        <v>20358</v>
      </c>
    </row>
    <row r="4" spans="1:2" ht="15" thickBot="1">
      <c r="A4" s="36" t="s">
        <v>50</v>
      </c>
      <c r="B4" s="37">
        <v>116746</v>
      </c>
    </row>
    <row r="5" spans="1:2" ht="15" thickBot="1">
      <c r="A5" s="38" t="s">
        <v>51</v>
      </c>
      <c r="B5" s="39">
        <v>199860</v>
      </c>
    </row>
    <row r="6" spans="1:2" ht="15" thickBot="1">
      <c r="A6" s="36" t="s">
        <v>52</v>
      </c>
      <c r="B6" s="37">
        <v>49965</v>
      </c>
    </row>
    <row r="7" spans="1:2" ht="15" thickBot="1">
      <c r="A7" s="38" t="s">
        <v>53</v>
      </c>
      <c r="B7" s="39">
        <v>124038</v>
      </c>
    </row>
    <row r="8" spans="1:2" ht="15" thickBot="1">
      <c r="A8" s="36" t="s">
        <v>54</v>
      </c>
      <c r="B8" s="37">
        <v>31010</v>
      </c>
    </row>
    <row r="9" spans="1:2" ht="15" thickBot="1">
      <c r="A9" s="38" t="s">
        <v>55</v>
      </c>
      <c r="B9" s="39">
        <v>52266</v>
      </c>
    </row>
    <row r="10" spans="1:2" ht="15" thickBot="1">
      <c r="A10" s="36" t="s">
        <v>56</v>
      </c>
      <c r="B10" s="37">
        <v>13066</v>
      </c>
    </row>
    <row r="11" spans="1:2" ht="15" thickBot="1">
      <c r="A11" s="38" t="s">
        <v>57</v>
      </c>
      <c r="B11" s="39">
        <v>58798</v>
      </c>
    </row>
    <row r="12" spans="1:2" ht="15" thickBot="1">
      <c r="A12" s="36" t="s">
        <v>58</v>
      </c>
      <c r="B12" s="37">
        <v>14700</v>
      </c>
    </row>
    <row r="13" spans="1:2" ht="15" thickBot="1">
      <c r="A13" s="38" t="s">
        <v>59</v>
      </c>
      <c r="B13" s="39">
        <v>122497</v>
      </c>
    </row>
    <row r="14" spans="1:2" ht="15" thickBot="1">
      <c r="A14" s="36" t="s">
        <v>60</v>
      </c>
      <c r="B14" s="37">
        <v>65332</v>
      </c>
    </row>
    <row r="15" spans="1:2" ht="15" thickBot="1">
      <c r="A15" s="38" t="s">
        <v>61</v>
      </c>
      <c r="B15" s="39">
        <v>4026</v>
      </c>
    </row>
    <row r="16" spans="1:2" ht="15" thickBot="1">
      <c r="A16" s="36" t="s">
        <v>62</v>
      </c>
      <c r="B16" s="37">
        <v>195880</v>
      </c>
    </row>
    <row r="17" spans="1:2" ht="15" thickBot="1">
      <c r="A17" s="38" t="s">
        <v>63</v>
      </c>
      <c r="B17" s="39">
        <v>16333</v>
      </c>
    </row>
    <row r="18" spans="1:2" ht="15" thickBot="1">
      <c r="A18" s="36" t="s">
        <v>64</v>
      </c>
      <c r="B18" s="37">
        <v>32666</v>
      </c>
    </row>
    <row r="19" spans="1:2" ht="15" thickBot="1">
      <c r="A19" s="38" t="s">
        <v>65</v>
      </c>
      <c r="B19" s="39">
        <v>32665</v>
      </c>
    </row>
    <row r="20" spans="1:2" ht="15" thickBot="1">
      <c r="A20" s="34" t="s">
        <v>66</v>
      </c>
      <c r="B20" s="35">
        <v>1150206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dc:description/>
  <revision/>
  <ver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e234-adb8-40d2-945d-32bf08ea3300_Enabled">
    <vt:lpwstr>True</vt:lpwstr>
  </property>
  <property fmtid="{D5CDD505-2E9C-101B-9397-08002B2CF9AE}" pid="3" name="MSIP_Label_9811e234-adb8-40d2-945d-32bf08ea3300_SiteId">
    <vt:lpwstr>204c66d3-15b2-4b28-920b-3969a52f1f8e</vt:lpwstr>
  </property>
  <property fmtid="{D5CDD505-2E9C-101B-9397-08002B2CF9AE}" pid="4" name="MSIP_Label_9811e234-adb8-40d2-945d-32bf08ea3300_Owner">
    <vt:lpwstr>claytom@hcpc-uk.org</vt:lpwstr>
  </property>
  <property fmtid="{D5CDD505-2E9C-101B-9397-08002B2CF9AE}" pid="5" name="MSIP_Label_9811e234-adb8-40d2-945d-32bf08ea3300_SetDate">
    <vt:lpwstr>2020-08-10T14:37:07.6264463Z</vt:lpwstr>
  </property>
  <property fmtid="{D5CDD505-2E9C-101B-9397-08002B2CF9AE}" pid="6" name="MSIP_Label_9811e234-adb8-40d2-945d-32bf08ea3300_Name">
    <vt:lpwstr>Unrestricted</vt:lpwstr>
  </property>
  <property fmtid="{D5CDD505-2E9C-101B-9397-08002B2CF9AE}" pid="7" name="MSIP_Label_9811e234-adb8-40d2-945d-32bf08ea3300_Application">
    <vt:lpwstr>Microsoft Azure Information Protection</vt:lpwstr>
  </property>
  <property fmtid="{D5CDD505-2E9C-101B-9397-08002B2CF9AE}" pid="8" name="MSIP_Label_9811e234-adb8-40d2-945d-32bf08ea3300_ActionId">
    <vt:lpwstr>80caaecb-3908-473d-a9e4-2f81a65852d3</vt:lpwstr>
  </property>
  <property fmtid="{D5CDD505-2E9C-101B-9397-08002B2CF9AE}" pid="9" name="MSIP_Label_9811e234-adb8-40d2-945d-32bf08ea3300_Extended_MSFT_Method">
    <vt:lpwstr>Manual</vt:lpwstr>
  </property>
  <property fmtid="{D5CDD505-2E9C-101B-9397-08002B2CF9AE}" pid="10" name="Sensitivity">
    <vt:lpwstr>Unrestricted</vt:lpwstr>
  </property>
</Properties>
</file>